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8700" activeTab="0"/>
  </bookViews>
  <sheets>
    <sheet name="Forecast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<sst xmlns="http://schemas.openxmlformats.org/spreadsheetml/2006/main" count="43" uniqueCount="38">
  <si>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Drawings</t>
  </si>
  <si>
    <t>Repairs and maintenance</t>
  </si>
  <si>
    <t>Office supplies</t>
  </si>
  <si>
    <t>Cash sales</t>
  </si>
  <si>
    <t>Cash collected from debtors</t>
  </si>
  <si>
    <t>Cash receipts</t>
  </si>
  <si>
    <t>Purchases/Materials</t>
  </si>
  <si>
    <t>Loan repayments</t>
  </si>
  <si>
    <t>Month</t>
  </si>
  <si>
    <t>Closing balance</t>
  </si>
  <si>
    <t>Salaries/wages</t>
  </si>
  <si>
    <t>Advertising &amp; promotions</t>
  </si>
  <si>
    <t>Cash cost of sales</t>
  </si>
  <si>
    <t>Total cash inflow</t>
  </si>
  <si>
    <t>Total cost of sales</t>
  </si>
  <si>
    <t>Total cash outflow</t>
  </si>
  <si>
    <t>Sales of assets</t>
  </si>
  <si>
    <t>Total</t>
  </si>
  <si>
    <t>Monthly Cashflow Plan/Forecast</t>
  </si>
  <si>
    <t>The Wise Entrepreneur Ltd</t>
  </si>
  <si>
    <t>Year 2017</t>
  </si>
  <si>
    <t>Jan</t>
  </si>
  <si>
    <t>Feb</t>
  </si>
  <si>
    <t>Mar</t>
  </si>
  <si>
    <t>Apr</t>
  </si>
  <si>
    <t>May</t>
  </si>
  <si>
    <t>Jun</t>
  </si>
  <si>
    <t>Cash balances brought forward</t>
  </si>
  <si>
    <t>Loan inflows</t>
  </si>
  <si>
    <t>Capital - Venture Capitalist</t>
  </si>
  <si>
    <t>Cash expenditure (Operations)</t>
  </si>
  <si>
    <t>Cash expenditures (Non-operational)</t>
  </si>
  <si>
    <t xml:space="preserve">   Purchase of machinery (asset)</t>
  </si>
  <si>
    <t>Tax payment</t>
  </si>
  <si>
    <t>Total operational expenditure</t>
  </si>
  <si>
    <t>Total non-operational payments</t>
  </si>
  <si>
    <t>Total Cash Available</t>
  </si>
  <si>
    <t xml:space="preserve">   Purchase of land (asset)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</si>
</sst>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[$-409]dddd\,\ mmmm\ dd\,\ yyyy"/>
    <numFmt numFmtId="174" formatCode="[$-409]h:mm:ss\ AM/PM"/>
    <numFmt numFmtId="175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left" indent="1"/>
    </xf>
    <xf numFmtId="172" fontId="0" fillId="0" borderId="0" xfId="0" applyNumberFormat="1" applyFont="1" applyAlignment="1">
      <alignment horizontal="center"/>
    </xf>
    <xf numFmtId="175" fontId="22" fillId="0" borderId="0" xfId="42" applyNumberFormat="1" applyFont="1" applyAlignment="1">
      <alignment/>
    </xf>
    <xf numFmtId="17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8" sqref="L18"/>
    </sheetView>
  </sheetViews>
  <sheetFormatPr defaultColWidth="9.140625" defaultRowHeight="12.75"/>
  <cols>
    <col min="1" max="2" width="9.140625" style="4" customWidth="1"/>
    <col min="3" max="3" width="12.140625" style="3" customWidth="1"/>
    <col min="4" max="5" width="9.140625" style="7" customWidth="1"/>
    <col min="6" max="9" width="10.140625" style="7" bestFit="1" customWidth="1"/>
    <col min="10" max="10" width="10.140625" style="0" customWidth="1"/>
  </cols>
  <sheetData>
    <row r="1" spans="1:3" ht="12.75" customHeight="1">
      <c r="A1" s="1" t="s">
        <v>18</v>
      </c>
      <c r="B1" s="1"/>
      <c r="C1" s="2"/>
    </row>
    <row r="2" spans="1:3" ht="12.75" customHeight="1">
      <c r="A2" s="1" t="s">
        <v>19</v>
      </c>
      <c r="B2" s="1"/>
      <c r="C2" s="2"/>
    </row>
    <row r="3" spans="1:9" ht="12.75" customHeight="1">
      <c r="A3" s="1" t="s">
        <v>20</v>
      </c>
      <c r="D3" s="8" t="s">
        <v>8</v>
      </c>
      <c r="E3" s="8" t="s">
        <v>8</v>
      </c>
      <c r="F3" s="8" t="s">
        <v>8</v>
      </c>
      <c r="G3" s="8" t="s">
        <v>8</v>
      </c>
      <c r="H3" s="8" t="s">
        <v>8</v>
      </c>
      <c r="I3" s="8" t="s">
        <v>8</v>
      </c>
    </row>
    <row r="4" spans="3:10" ht="12.75" customHeight="1">
      <c r="C4" s="2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12" t="s">
        <v>17</v>
      </c>
    </row>
    <row r="5" spans="4:9" ht="12.75" customHeight="1"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</row>
    <row r="6" spans="4:9" ht="12.75" customHeight="1">
      <c r="D6" s="8"/>
      <c r="E6" s="8"/>
      <c r="F6" s="8"/>
      <c r="G6" s="8"/>
      <c r="H6" s="8"/>
      <c r="I6" s="8"/>
    </row>
    <row r="7" spans="1:10" ht="12.75" customHeight="1">
      <c r="A7" s="3" t="s">
        <v>27</v>
      </c>
      <c r="D7" s="16">
        <v>500000</v>
      </c>
      <c r="E7" s="16">
        <f>D42</f>
        <v>555000</v>
      </c>
      <c r="F7" s="16">
        <f>E42</f>
        <v>815000</v>
      </c>
      <c r="G7" s="16">
        <f>F42</f>
        <v>1915000</v>
      </c>
      <c r="H7" s="16">
        <f>G42</f>
        <v>-710000</v>
      </c>
      <c r="I7" s="16">
        <f>H42</f>
        <v>540000</v>
      </c>
      <c r="J7" s="18">
        <f>D7</f>
        <v>500000</v>
      </c>
    </row>
    <row r="8" spans="4:9" ht="12.75" customHeight="1">
      <c r="D8" s="8"/>
      <c r="E8" s="8"/>
      <c r="F8" s="8"/>
      <c r="G8" s="8"/>
      <c r="H8" s="8"/>
      <c r="I8" s="8"/>
    </row>
    <row r="9" spans="1:2" ht="12.75" customHeight="1">
      <c r="A9" s="1" t="s">
        <v>5</v>
      </c>
      <c r="B9" s="1"/>
    </row>
    <row r="10" spans="1:10" ht="12.75" customHeight="1">
      <c r="A10" s="5" t="s">
        <v>3</v>
      </c>
      <c r="B10" s="5"/>
      <c r="D10" s="7">
        <v>1000000</v>
      </c>
      <c r="E10" s="7">
        <v>350000</v>
      </c>
      <c r="F10" s="7">
        <v>1500000</v>
      </c>
      <c r="G10" s="7">
        <v>3500000</v>
      </c>
      <c r="H10" s="7">
        <v>5500000</v>
      </c>
      <c r="I10" s="7">
        <v>3200000</v>
      </c>
      <c r="J10" s="7">
        <f>SUM(D10:I10)</f>
        <v>15050000</v>
      </c>
    </row>
    <row r="11" spans="1:10" ht="12.75" customHeight="1">
      <c r="A11" s="5" t="s">
        <v>4</v>
      </c>
      <c r="B11" s="5"/>
      <c r="D11" s="7">
        <v>150000</v>
      </c>
      <c r="E11" s="17">
        <v>0</v>
      </c>
      <c r="F11" s="7">
        <v>250000</v>
      </c>
      <c r="G11" s="7">
        <v>560000</v>
      </c>
      <c r="H11" s="17">
        <v>0</v>
      </c>
      <c r="I11" s="17">
        <v>0</v>
      </c>
      <c r="J11" s="7">
        <f>SUM(D11:I11)</f>
        <v>960000</v>
      </c>
    </row>
    <row r="12" spans="1:10" ht="12.75" customHeight="1">
      <c r="A12" s="15" t="s">
        <v>29</v>
      </c>
      <c r="B12" s="5"/>
      <c r="D12" s="17">
        <v>0</v>
      </c>
      <c r="E12" s="7">
        <v>5000000</v>
      </c>
      <c r="G12" s="17">
        <v>0</v>
      </c>
      <c r="H12" s="17">
        <v>0</v>
      </c>
      <c r="I12" s="17">
        <v>0</v>
      </c>
      <c r="J12" s="7">
        <f>SUM(D12:I12)</f>
        <v>5000000</v>
      </c>
    </row>
    <row r="13" spans="1:10" ht="12.75" customHeight="1">
      <c r="A13" s="15" t="s">
        <v>28</v>
      </c>
      <c r="B13" s="5"/>
      <c r="D13" s="17">
        <v>0</v>
      </c>
      <c r="E13" s="17">
        <v>0</v>
      </c>
      <c r="F13" s="7">
        <v>5000000</v>
      </c>
      <c r="G13" s="17">
        <v>0</v>
      </c>
      <c r="H13" s="17">
        <v>0</v>
      </c>
      <c r="I13" s="17">
        <v>0</v>
      </c>
      <c r="J13" s="7">
        <f>SUM(D13:I13)</f>
        <v>5000000</v>
      </c>
    </row>
    <row r="14" spans="1:10" ht="12.75" customHeight="1">
      <c r="A14" s="5" t="s">
        <v>16</v>
      </c>
      <c r="B14" s="5"/>
      <c r="D14" s="17">
        <v>0</v>
      </c>
      <c r="E14" s="17">
        <v>0</v>
      </c>
      <c r="F14" s="17">
        <v>0</v>
      </c>
      <c r="G14" s="17">
        <v>0</v>
      </c>
      <c r="H14" s="7">
        <v>2500000</v>
      </c>
      <c r="I14" s="17">
        <v>0</v>
      </c>
      <c r="J14" s="7">
        <f>SUM(D14:I14)</f>
        <v>2500000</v>
      </c>
    </row>
    <row r="15" spans="1:10" ht="12.75" customHeight="1" thickBot="1">
      <c r="A15" s="5"/>
      <c r="B15" s="5"/>
      <c r="D15" s="11"/>
      <c r="E15" s="11"/>
      <c r="F15" s="11"/>
      <c r="G15" s="11"/>
      <c r="H15" s="11"/>
      <c r="I15" s="11"/>
      <c r="J15" s="13"/>
    </row>
    <row r="16" spans="1:10" ht="12.75" customHeight="1" thickBot="1">
      <c r="A16" s="6" t="s">
        <v>13</v>
      </c>
      <c r="B16" s="6"/>
      <c r="D16" s="11">
        <f>SUM(D10:D15)</f>
        <v>1150000</v>
      </c>
      <c r="E16" s="11">
        <f aca="true" t="shared" si="0" ref="E16:J16">SUM(E10:E15)</f>
        <v>5350000</v>
      </c>
      <c r="F16" s="11">
        <f t="shared" si="0"/>
        <v>6750000</v>
      </c>
      <c r="G16" s="11">
        <f t="shared" si="0"/>
        <v>4060000</v>
      </c>
      <c r="H16" s="11">
        <f t="shared" si="0"/>
        <v>8000000</v>
      </c>
      <c r="I16" s="11">
        <f t="shared" si="0"/>
        <v>3200000</v>
      </c>
      <c r="J16" s="11">
        <f t="shared" si="0"/>
        <v>28510000</v>
      </c>
    </row>
    <row r="17" spans="1:2" ht="12.75" customHeight="1">
      <c r="A17" s="6"/>
      <c r="B17" s="6"/>
    </row>
    <row r="18" spans="1:10" ht="12.75" customHeight="1">
      <c r="A18" s="6" t="s">
        <v>36</v>
      </c>
      <c r="B18" s="6"/>
      <c r="D18" s="7">
        <f>D7+D16</f>
        <v>1650000</v>
      </c>
      <c r="E18" s="7">
        <f aca="true" t="shared" si="1" ref="E18:J18">E7+E16</f>
        <v>5905000</v>
      </c>
      <c r="F18" s="7">
        <f t="shared" si="1"/>
        <v>7565000</v>
      </c>
      <c r="G18" s="7">
        <f t="shared" si="1"/>
        <v>5975000</v>
      </c>
      <c r="H18" s="7">
        <f t="shared" si="1"/>
        <v>7290000</v>
      </c>
      <c r="I18" s="7">
        <f t="shared" si="1"/>
        <v>3740000</v>
      </c>
      <c r="J18" s="7">
        <f t="shared" si="1"/>
        <v>29010000</v>
      </c>
    </row>
    <row r="19" spans="1:2" ht="12.75" customHeight="1">
      <c r="A19" s="6"/>
      <c r="B19" s="6"/>
    </row>
    <row r="20" spans="1:2" ht="12.75" customHeight="1">
      <c r="A20" s="6" t="s">
        <v>12</v>
      </c>
      <c r="B20" s="6"/>
    </row>
    <row r="21" spans="1:10" ht="12.75" customHeight="1">
      <c r="A21" s="5" t="s">
        <v>6</v>
      </c>
      <c r="B21" s="5"/>
      <c r="D21" s="7">
        <v>340000</v>
      </c>
      <c r="E21" s="7">
        <v>420000</v>
      </c>
      <c r="F21" s="7">
        <v>650000</v>
      </c>
      <c r="G21" s="7">
        <v>3400000</v>
      </c>
      <c r="H21" s="7">
        <v>3800000</v>
      </c>
      <c r="I21" s="7">
        <v>1600000</v>
      </c>
      <c r="J21" s="7">
        <f>SUM(D21:I21)</f>
        <v>10210000</v>
      </c>
    </row>
    <row r="22" spans="1:10" ht="12.75" customHeight="1">
      <c r="A22" s="6" t="s">
        <v>14</v>
      </c>
      <c r="B22" s="5"/>
      <c r="D22" s="9">
        <f>SUM(D20:D21)</f>
        <v>340000</v>
      </c>
      <c r="E22" s="9">
        <f aca="true" t="shared" si="2" ref="E22:J22">SUM(E20:E21)</f>
        <v>420000</v>
      </c>
      <c r="F22" s="9">
        <f t="shared" si="2"/>
        <v>650000</v>
      </c>
      <c r="G22" s="9">
        <f t="shared" si="2"/>
        <v>3400000</v>
      </c>
      <c r="H22" s="9">
        <f t="shared" si="2"/>
        <v>3800000</v>
      </c>
      <c r="I22" s="9">
        <f t="shared" si="2"/>
        <v>1600000</v>
      </c>
      <c r="J22" s="9">
        <f t="shared" si="2"/>
        <v>10210000</v>
      </c>
    </row>
    <row r="23" spans="1:2" ht="12.75" customHeight="1">
      <c r="A23" s="5"/>
      <c r="B23" s="5"/>
    </row>
    <row r="24" spans="1:2" ht="12.75" customHeight="1">
      <c r="A24" s="6" t="s">
        <v>30</v>
      </c>
      <c r="B24" s="5"/>
    </row>
    <row r="25" spans="1:10" ht="12.75" customHeight="1">
      <c r="A25" s="5" t="s">
        <v>10</v>
      </c>
      <c r="B25" s="5"/>
      <c r="D25" s="7">
        <v>500000</v>
      </c>
      <c r="E25" s="7">
        <v>500000</v>
      </c>
      <c r="F25" s="7">
        <v>500000</v>
      </c>
      <c r="G25" s="7">
        <v>800000</v>
      </c>
      <c r="H25" s="7">
        <v>800000</v>
      </c>
      <c r="I25" s="7">
        <v>800000</v>
      </c>
      <c r="J25" s="7">
        <f>SUM(D25:I25)</f>
        <v>3900000</v>
      </c>
    </row>
    <row r="26" spans="1:10" ht="12.75" customHeight="1">
      <c r="A26" s="5" t="s">
        <v>1</v>
      </c>
      <c r="B26" s="5"/>
      <c r="D26" s="7">
        <v>120000</v>
      </c>
      <c r="E26" s="7">
        <v>120000</v>
      </c>
      <c r="F26" s="7">
        <v>450000</v>
      </c>
      <c r="G26" s="7">
        <v>100000</v>
      </c>
      <c r="H26" s="7">
        <v>100000</v>
      </c>
      <c r="I26" s="17">
        <v>0</v>
      </c>
      <c r="J26" s="7">
        <f>SUM(D26:I26)</f>
        <v>890000</v>
      </c>
    </row>
    <row r="27" spans="1:10" ht="12.75" customHeight="1">
      <c r="A27" s="5" t="s">
        <v>11</v>
      </c>
      <c r="B27" s="5"/>
      <c r="D27" s="7">
        <v>50000</v>
      </c>
      <c r="E27" s="7">
        <v>50000</v>
      </c>
      <c r="F27" s="7">
        <v>50000</v>
      </c>
      <c r="G27" s="7">
        <v>50000</v>
      </c>
      <c r="H27" s="7">
        <v>50000</v>
      </c>
      <c r="I27" s="7">
        <v>50000</v>
      </c>
      <c r="J27" s="7">
        <f>SUM(D27:I27)</f>
        <v>300000</v>
      </c>
    </row>
    <row r="28" spans="1:10" ht="12.75" customHeight="1">
      <c r="A28" s="5" t="s">
        <v>2</v>
      </c>
      <c r="B28" s="5"/>
      <c r="D28" s="7">
        <v>85000</v>
      </c>
      <c r="E28" s="17">
        <v>0</v>
      </c>
      <c r="F28" s="17">
        <v>0</v>
      </c>
      <c r="G28" s="7">
        <v>85000</v>
      </c>
      <c r="H28" s="17">
        <v>0</v>
      </c>
      <c r="I28" s="17">
        <v>0</v>
      </c>
      <c r="J28" s="7">
        <f>SUM(D28:I28)</f>
        <v>170000</v>
      </c>
    </row>
    <row r="29" spans="2:10" ht="12.75" customHeight="1">
      <c r="B29" s="5"/>
      <c r="J29" s="7">
        <f>SUM(D29:I29)</f>
        <v>0</v>
      </c>
    </row>
    <row r="30" spans="1:10" ht="12.75" customHeight="1">
      <c r="A30" s="6" t="s">
        <v>34</v>
      </c>
      <c r="B30" s="5"/>
      <c r="D30" s="9">
        <f>SUM(D24:D29)</f>
        <v>755000</v>
      </c>
      <c r="E30" s="9">
        <f>SUM(E24:E29)</f>
        <v>670000</v>
      </c>
      <c r="F30" s="9">
        <f>SUM(F24:F29)</f>
        <v>1000000</v>
      </c>
      <c r="G30" s="9">
        <f>SUM(G24:G29)</f>
        <v>1035000</v>
      </c>
      <c r="H30" s="9">
        <f>SUM(H24:H29)</f>
        <v>950000</v>
      </c>
      <c r="I30" s="9">
        <f>SUM(I24:I29)</f>
        <v>850000</v>
      </c>
      <c r="J30" s="9">
        <f>SUM(J24:J29)</f>
        <v>5260000</v>
      </c>
    </row>
    <row r="31" spans="1:2" ht="12.75" customHeight="1">
      <c r="A31" s="5"/>
      <c r="B31" s="5"/>
    </row>
    <row r="32" spans="1:2" ht="12.75" customHeight="1">
      <c r="A32" s="6" t="s">
        <v>31</v>
      </c>
      <c r="B32" s="5"/>
    </row>
    <row r="33" spans="1:10" ht="12.75" customHeight="1">
      <c r="A33" s="5" t="s">
        <v>7</v>
      </c>
      <c r="B33" s="5"/>
      <c r="D33" s="17">
        <v>0</v>
      </c>
      <c r="E33" s="17">
        <v>0</v>
      </c>
      <c r="F33" s="17">
        <v>0</v>
      </c>
      <c r="G33" s="17">
        <v>0</v>
      </c>
      <c r="H33" s="7">
        <v>1000000</v>
      </c>
      <c r="I33" s="7">
        <v>2000000</v>
      </c>
      <c r="J33" s="7">
        <f>SUM(D33:I33)</f>
        <v>3000000</v>
      </c>
    </row>
    <row r="34" spans="1:10" ht="12.75" customHeight="1">
      <c r="A34" s="3" t="s">
        <v>37</v>
      </c>
      <c r="B34" s="5"/>
      <c r="D34" s="17">
        <v>0</v>
      </c>
      <c r="E34" s="17">
        <v>0</v>
      </c>
      <c r="F34" s="7">
        <v>4000000</v>
      </c>
      <c r="G34" s="17">
        <v>0</v>
      </c>
      <c r="H34" s="17">
        <v>0</v>
      </c>
      <c r="I34" s="17">
        <v>0</v>
      </c>
      <c r="J34" s="7">
        <f>SUM(D34:I34)</f>
        <v>4000000</v>
      </c>
    </row>
    <row r="35" spans="1:10" ht="12.75" customHeight="1">
      <c r="A35" s="3" t="s">
        <v>32</v>
      </c>
      <c r="B35" s="5"/>
      <c r="D35" s="17">
        <v>0</v>
      </c>
      <c r="E35" s="7">
        <v>4000000</v>
      </c>
      <c r="F35" s="7">
        <v>0</v>
      </c>
      <c r="G35" s="17">
        <v>0</v>
      </c>
      <c r="H35" s="17">
        <v>0</v>
      </c>
      <c r="I35" s="17">
        <v>0</v>
      </c>
      <c r="J35" s="7">
        <f>SUM(D35:I35)</f>
        <v>4000000</v>
      </c>
    </row>
    <row r="36" spans="1:10" ht="12.75" customHeight="1">
      <c r="A36" s="15" t="s">
        <v>33</v>
      </c>
      <c r="B36" s="5"/>
      <c r="D36" s="17">
        <v>0</v>
      </c>
      <c r="E36" s="17">
        <v>0</v>
      </c>
      <c r="F36" s="17">
        <v>0</v>
      </c>
      <c r="G36" s="7">
        <v>2250000</v>
      </c>
      <c r="H36" s="17">
        <v>0</v>
      </c>
      <c r="I36" s="17">
        <v>0</v>
      </c>
      <c r="J36" s="7">
        <f>SUM(D36:I36)</f>
        <v>2250000</v>
      </c>
    </row>
    <row r="37" spans="1:10" ht="12.75" customHeight="1">
      <c r="A37" s="5" t="s">
        <v>0</v>
      </c>
      <c r="B37" s="5"/>
      <c r="D37" s="17">
        <v>0</v>
      </c>
      <c r="E37" s="17">
        <v>0</v>
      </c>
      <c r="F37" s="17">
        <v>0</v>
      </c>
      <c r="H37" s="7">
        <v>1000000</v>
      </c>
      <c r="I37" s="7">
        <v>1500000</v>
      </c>
      <c r="J37" s="7">
        <f>SUM(D37:I37)</f>
        <v>2500000</v>
      </c>
    </row>
    <row r="38" spans="1:10" ht="12.75" customHeight="1">
      <c r="A38" s="6" t="s">
        <v>35</v>
      </c>
      <c r="B38" s="5"/>
      <c r="D38" s="9">
        <f>SUM(D32:D37)</f>
        <v>0</v>
      </c>
      <c r="E38" s="9">
        <f aca="true" t="shared" si="3" ref="E38:J38">SUM(E32:E37)</f>
        <v>4000000</v>
      </c>
      <c r="F38" s="9">
        <f t="shared" si="3"/>
        <v>4000000</v>
      </c>
      <c r="G38" s="9">
        <f t="shared" si="3"/>
        <v>2250000</v>
      </c>
      <c r="H38" s="9">
        <f t="shared" si="3"/>
        <v>2000000</v>
      </c>
      <c r="I38" s="9">
        <f t="shared" si="3"/>
        <v>3500000</v>
      </c>
      <c r="J38" s="9">
        <f t="shared" si="3"/>
        <v>15750000</v>
      </c>
    </row>
    <row r="39" spans="1:10" ht="12.75" customHeight="1" thickBot="1">
      <c r="A39" s="5"/>
      <c r="B39" s="5"/>
      <c r="D39" s="10"/>
      <c r="E39" s="10"/>
      <c r="F39" s="10"/>
      <c r="G39" s="10"/>
      <c r="H39" s="10"/>
      <c r="I39" s="10"/>
      <c r="J39" s="14"/>
    </row>
    <row r="40" spans="1:10" ht="12.75" customHeight="1" thickBot="1">
      <c r="A40" s="6" t="s">
        <v>15</v>
      </c>
      <c r="B40" s="6"/>
      <c r="D40" s="11">
        <f>D22+D30+D38</f>
        <v>1095000</v>
      </c>
      <c r="E40" s="11">
        <f>E22+E30+E38</f>
        <v>5090000</v>
      </c>
      <c r="F40" s="11">
        <f>F22+F30+F38</f>
        <v>5650000</v>
      </c>
      <c r="G40" s="11">
        <f>G22+G30+G38</f>
        <v>6685000</v>
      </c>
      <c r="H40" s="11">
        <f>H22+H30+H38</f>
        <v>6750000</v>
      </c>
      <c r="I40" s="11">
        <f>I22+I30+I38</f>
        <v>5950000</v>
      </c>
      <c r="J40" s="11">
        <f>J22+J30+J38</f>
        <v>31220000</v>
      </c>
    </row>
    <row r="41" ht="12.75" customHeight="1"/>
    <row r="42" spans="1:10" ht="12.75">
      <c r="A42" s="1" t="s">
        <v>9</v>
      </c>
      <c r="B42" s="1"/>
      <c r="D42" s="7">
        <f>D18-D40</f>
        <v>555000</v>
      </c>
      <c r="E42" s="7">
        <f aca="true" t="shared" si="4" ref="E42:J42">E18-E40</f>
        <v>815000</v>
      </c>
      <c r="F42" s="7">
        <f t="shared" si="4"/>
        <v>1915000</v>
      </c>
      <c r="G42" s="7">
        <f t="shared" si="4"/>
        <v>-710000</v>
      </c>
      <c r="H42" s="7">
        <f t="shared" si="4"/>
        <v>540000</v>
      </c>
      <c r="I42" s="7">
        <f t="shared" si="4"/>
        <v>-2210000</v>
      </c>
      <c r="J42" s="7">
        <f t="shared" si="4"/>
        <v>-2210000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2011-12-05T17:26:29Z</cp:lastPrinted>
  <dcterms:created xsi:type="dcterms:W3CDTF">2011-09-14T10:03:02Z</dcterms:created>
  <dcterms:modified xsi:type="dcterms:W3CDTF">2016-11-05T15:35:12Z</dcterms:modified>
  <cp:category/>
  <cp:version/>
  <cp:contentType/>
  <cp:contentStatus/>
</cp:coreProperties>
</file>